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checkCompatibility="1" defaultThemeVersion="124226"/>
  <bookViews>
    <workbookView xWindow="120" yWindow="1305" windowWidth="15120" windowHeight="6810"/>
  </bookViews>
  <sheets>
    <sheet name="Лист1" sheetId="1" r:id="rId1"/>
    <sheet name="Лист2" sheetId="2" r:id="rId2"/>
    <sheet name="Лист3" sheetId="3" r:id="rId3"/>
  </sheets>
  <definedNames>
    <definedName name="_xlnm.Print_Area" localSheetId="0">Лист1!$A$1:$E$73</definedName>
  </definedNames>
  <calcPr calcId="125725"/>
</workbook>
</file>

<file path=xl/calcChain.xml><?xml version="1.0" encoding="utf-8"?>
<calcChain xmlns="http://schemas.openxmlformats.org/spreadsheetml/2006/main">
  <c r="E21" i="1"/>
  <c r="D11" l="1"/>
  <c r="C11"/>
  <c r="D65" l="1"/>
  <c r="D63" s="1"/>
  <c r="C65"/>
  <c r="C63" s="1"/>
  <c r="E67"/>
  <c r="E10"/>
  <c r="C35" l="1"/>
  <c r="C30"/>
  <c r="D23"/>
  <c r="C23"/>
  <c r="E28"/>
  <c r="E29"/>
  <c r="E46" l="1"/>
  <c r="D41"/>
  <c r="D35"/>
  <c r="D30"/>
  <c r="C41"/>
  <c r="C53"/>
  <c r="C39" l="1"/>
  <c r="E27"/>
  <c r="E30" l="1"/>
  <c r="C8" l="1"/>
  <c r="C7" s="1"/>
  <c r="E48"/>
  <c r="E17" l="1"/>
  <c r="E16"/>
  <c r="E22"/>
  <c r="E15"/>
  <c r="E66" l="1"/>
  <c r="E31"/>
  <c r="E33"/>
  <c r="E12" l="1"/>
  <c r="E13"/>
  <c r="E14"/>
  <c r="E18"/>
  <c r="E19"/>
  <c r="E20"/>
  <c r="E47"/>
  <c r="E24"/>
  <c r="E25"/>
  <c r="E26"/>
  <c r="E32"/>
  <c r="E34"/>
  <c r="E36"/>
  <c r="E37"/>
  <c r="E38"/>
  <c r="E42"/>
  <c r="E43"/>
  <c r="E44"/>
  <c r="E45"/>
  <c r="E49"/>
  <c r="E50"/>
  <c r="E51"/>
  <c r="E52"/>
  <c r="E54"/>
  <c r="E55"/>
  <c r="E56"/>
  <c r="E57"/>
  <c r="E58"/>
  <c r="E59"/>
  <c r="E60"/>
  <c r="E61"/>
  <c r="E62"/>
  <c r="D53" l="1"/>
  <c r="D39" l="1"/>
  <c r="D8"/>
  <c r="E11"/>
  <c r="E23"/>
  <c r="E35"/>
  <c r="D7" l="1"/>
  <c r="E65"/>
  <c r="E53"/>
  <c r="E63" l="1"/>
  <c r="E41" l="1"/>
  <c r="E8" l="1"/>
  <c r="E39" l="1"/>
  <c r="E7"/>
</calcChain>
</file>

<file path=xl/sharedStrings.xml><?xml version="1.0" encoding="utf-8"?>
<sst xmlns="http://schemas.openxmlformats.org/spreadsheetml/2006/main" count="119" uniqueCount="107">
  <si>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</si>
  <si>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</si>
  <si>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</si>
  <si>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</si>
  <si>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</si>
  <si>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</si>
  <si>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</si>
  <si>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</si>
  <si>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</si>
  <si>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</si>
  <si>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</si>
  <si>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</si>
  <si>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</si>
  <si>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</si>
  <si>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</si>
  <si>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</si>
  <si>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</si>
  <si>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</si>
  <si>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</si>
  <si>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</si>
  <si>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</si>
  <si>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</si>
  <si>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</si>
  <si>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</si>
  <si>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</si>
  <si>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</si>
  <si>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</si>
  <si>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</si>
  <si>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</si>
  <si>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</si>
  <si>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</si>
  <si>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</si>
  <si>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</si>
  <si>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</si>
  <si>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</si>
  <si>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</si>
  <si>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</si>
  <si>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</si>
  <si>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</si>
  <si>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</si>
  <si>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</si>
  <si>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</si>
  <si>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</si>
  <si>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</si>
  <si>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</si>
  <si>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</si>
  <si>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</si>
  <si>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</si>
  <si>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</si>
  <si>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</si>
  <si>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</si>
  <si>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</si>
  <si>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</si>
  <si>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</si>
  <si>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</si>
  <si>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</si>
  <si>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</si>
  <si>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</si>
  <si>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</si>
  <si>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</si>
  <si>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</si>
  <si>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</si>
  <si>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</si>
  <si>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</si>
  <si>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</si>
  <si>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</si>
  <si>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</si>
  <si>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</si>
  <si>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 xml:space="preserve">
</t>
  </si>
  <si>
    <t>Исполнитель: Хурсанова Татьяна Владимировна</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</si>
  <si>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</si>
  <si>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</si>
  <si>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</si>
  <si>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</si>
  <si>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</si>
  <si>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</si>
  <si>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</si>
  <si>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</si>
  <si>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</si>
  <si>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</si>
  <si>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</si>
  <si>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</si>
  <si>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</si>
  <si>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</si>
  <si>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</si>
  <si>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</si>
  <si>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</si>
  <si>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</si>
  <si>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</si>
  <si>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</si>
  <si>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</si>
  <si>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</si>
  <si>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</si>
  <si>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</si>
  <si>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</si>
  <si>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</si>
  <si>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</si>
  <si>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</si>
  <si>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</si>
  <si>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</si>
  <si>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</si>
  <si>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</si>
  <si>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Информация об исполнении дотаций, субсидий, субвенций и иных межбюджетных трансфертов, 
имеющих целевое назначение по состоянию на 01.04.2020 год</t>
  </si>
  <si>
    <t>Приложение к сведениям об исполнении бюджета  района
по состоянию на 01.04.2020</t>
  </si>
  <si>
    <t>Заместительглавы раона по финансам и бюджетному устроству,руководитель Финансового управления администрации Северо-Енисейского района</t>
  </si>
  <si>
    <t>А.Э. Перепелица</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</si>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</sst>
</file>

<file path=xl/styles.xml><?xml version="1.0" encoding="utf-8"?>
<styleSheet xmlns="http://schemas.openxmlformats.org/spreadsheetml/2006/main">
  <numFmts count="2">
    <numFmt numFmtId="164" formatCode="?"/>
    <numFmt numFmtId="165" formatCode="#,##0.0"/>
  </numFmts>
  <fonts count="12">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5" fillId="0" borderId="0"/>
  </cellStyleXfs>
  <cellXfs count="55">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0" fontId="8" fillId="2" borderId="1" xfId="0" applyFont="1" applyFill="1" applyBorder="1" applyAlignment="1">
      <alignment horizontal="left" wrapText="1"/>
    </xf>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0" fontId="11" fillId="2" borderId="2" xfId="0" applyFont="1" applyFill="1" applyBorder="1" applyAlignment="1">
      <alignment wrapText="1"/>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7" fillId="2" borderId="0" xfId="0" applyFont="1" applyFill="1" applyAlignment="1">
      <alignment horizontal="left"/>
    </xf>
    <xf numFmtId="0" fontId="9" fillId="2" borderId="0" xfId="0" applyFont="1" applyFill="1" applyAlignment="1">
      <alignment horizontal="right"/>
    </xf>
    <xf numFmtId="0" fontId="9" fillId="2" borderId="0" xfId="0" applyFont="1" applyFill="1" applyAlignment="1">
      <alignment horizontal="left" wrapText="1"/>
    </xf>
    <xf numFmtId="0" fontId="11" fillId="2" borderId="0" xfId="0" applyFont="1" applyFill="1" applyBorder="1" applyAlignment="1">
      <alignmen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N75"/>
  <sheetViews>
    <sheetView tabSelected="1" topLeftCell="A68" zoomScale="90" zoomScaleNormal="90" workbookViewId="0">
      <selection activeCell="D68" sqref="D68"/>
    </sheetView>
  </sheetViews>
  <sheetFormatPr defaultColWidth="9.140625" defaultRowHeight="1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c r="B1" s="44" t="s">
        <v>103</v>
      </c>
      <c r="C1" s="45"/>
      <c r="D1" s="45"/>
      <c r="E1" s="45"/>
    </row>
    <row r="2" spans="1:14">
      <c r="K2" s="8"/>
      <c r="L2" s="8"/>
      <c r="M2" s="8"/>
      <c r="N2" s="8"/>
    </row>
    <row r="3" spans="1:14" ht="12.75" customHeight="1">
      <c r="A3" s="46" t="s">
        <v>102</v>
      </c>
      <c r="B3" s="46"/>
      <c r="C3" s="46"/>
      <c r="D3" s="46"/>
      <c r="E3" s="46"/>
      <c r="K3" s="8"/>
      <c r="L3" s="9"/>
      <c r="M3" s="9"/>
      <c r="N3" s="8"/>
    </row>
    <row r="4" spans="1:14">
      <c r="A4" s="46"/>
      <c r="B4" s="46"/>
      <c r="C4" s="46"/>
      <c r="D4" s="46"/>
      <c r="E4" s="46"/>
      <c r="G4" s="3"/>
      <c r="H4" s="3"/>
      <c r="K4" s="8"/>
      <c r="L4" s="10"/>
      <c r="M4" s="10"/>
      <c r="N4" s="8"/>
    </row>
    <row r="5" spans="1:14" ht="14.25" customHeight="1">
      <c r="A5" s="11"/>
      <c r="B5" s="11"/>
      <c r="C5" s="11"/>
      <c r="D5" s="11"/>
      <c r="E5" s="12" t="s">
        <v>37</v>
      </c>
      <c r="G5" s="3"/>
      <c r="H5" s="3"/>
      <c r="K5" s="8"/>
      <c r="L5" s="10"/>
      <c r="M5" s="10"/>
      <c r="N5" s="8"/>
    </row>
    <row r="6" spans="1:14" ht="63">
      <c r="A6" s="13" t="s">
        <v>0</v>
      </c>
      <c r="B6" s="13" t="s">
        <v>1</v>
      </c>
      <c r="C6" s="13" t="s">
        <v>2</v>
      </c>
      <c r="D6" s="13" t="s">
        <v>3</v>
      </c>
      <c r="E6" s="13" t="s">
        <v>4</v>
      </c>
      <c r="F6" s="2"/>
      <c r="G6" s="3"/>
      <c r="H6" s="3"/>
      <c r="K6" s="8"/>
      <c r="L6" s="10"/>
      <c r="M6" s="10"/>
      <c r="N6" s="8"/>
    </row>
    <row r="7" spans="1:14" ht="15.75">
      <c r="A7" s="50" t="s">
        <v>26</v>
      </c>
      <c r="B7" s="50"/>
      <c r="C7" s="28">
        <f>C8+C39+C63</f>
        <v>619092.9</v>
      </c>
      <c r="D7" s="28">
        <f>D8+D39+D63</f>
        <v>297349.40000000002</v>
      </c>
      <c r="E7" s="14">
        <f>D7/C7*100</f>
        <v>48.029851416483702</v>
      </c>
      <c r="F7" s="19"/>
      <c r="G7" s="19"/>
      <c r="H7" s="19"/>
      <c r="K7" s="8"/>
      <c r="L7" s="10"/>
      <c r="M7" s="10"/>
      <c r="N7" s="8"/>
    </row>
    <row r="8" spans="1:14" ht="15.75">
      <c r="A8" s="47" t="s">
        <v>11</v>
      </c>
      <c r="B8" s="47"/>
      <c r="C8" s="42">
        <f>C11+C23+C30+C35+C10</f>
        <v>251150.8</v>
      </c>
      <c r="D8" s="42">
        <f>D11+D23+D30+D35+D10</f>
        <v>157444.4</v>
      </c>
      <c r="E8" s="41">
        <f t="shared" ref="E8:E36" si="0">D8/C8*100</f>
        <v>62.689189124621549</v>
      </c>
      <c r="F8" s="19"/>
      <c r="G8" s="19"/>
      <c r="H8" s="3"/>
      <c r="K8" s="8"/>
      <c r="L8" s="10"/>
      <c r="M8" s="10"/>
      <c r="N8" s="8"/>
    </row>
    <row r="9" spans="1:14" ht="15.75">
      <c r="A9" s="48" t="s">
        <v>22</v>
      </c>
      <c r="B9" s="48"/>
      <c r="C9" s="29"/>
      <c r="D9" s="29"/>
      <c r="E9" s="18"/>
      <c r="F9" s="19"/>
      <c r="G9" s="3"/>
      <c r="H9" s="3"/>
      <c r="K9" s="8"/>
      <c r="L9" s="10"/>
      <c r="M9" s="10"/>
      <c r="N9" s="8"/>
    </row>
    <row r="10" spans="1:14" ht="31.5">
      <c r="A10" s="24"/>
      <c r="B10" s="24" t="s">
        <v>70</v>
      </c>
      <c r="C10" s="31">
        <v>199999</v>
      </c>
      <c r="D10" s="31">
        <v>153193.60000000001</v>
      </c>
      <c r="E10" s="18">
        <f t="shared" si="0"/>
        <v>76.597182985914941</v>
      </c>
      <c r="F10" s="19"/>
      <c r="G10" s="3"/>
      <c r="H10" s="3"/>
      <c r="K10" s="8"/>
      <c r="L10" s="10"/>
      <c r="M10" s="10"/>
      <c r="N10" s="8"/>
    </row>
    <row r="11" spans="1:14" ht="15.75">
      <c r="A11" s="49" t="s">
        <v>38</v>
      </c>
      <c r="B11" s="49"/>
      <c r="C11" s="32">
        <f>SUM(C12:C22)</f>
        <v>38953</v>
      </c>
      <c r="D11" s="32">
        <f>SUM(D12:D22)</f>
        <v>3293.1</v>
      </c>
      <c r="E11" s="14">
        <f>D11/C11*100</f>
        <v>8.4540343490873617</v>
      </c>
      <c r="F11" s="19"/>
      <c r="G11" s="19"/>
      <c r="H11" s="19"/>
      <c r="K11" s="8"/>
      <c r="L11" s="10"/>
      <c r="M11" s="10"/>
      <c r="N11" s="8"/>
    </row>
    <row r="12" spans="1:14" ht="78.75">
      <c r="A12" s="13" t="s">
        <v>73</v>
      </c>
      <c r="B12" s="40" t="s">
        <v>74</v>
      </c>
      <c r="C12" s="31">
        <v>164.9</v>
      </c>
      <c r="D12" s="31">
        <v>15.6</v>
      </c>
      <c r="E12" s="18">
        <f t="shared" si="0"/>
        <v>9.4602789569436023</v>
      </c>
      <c r="F12" s="19"/>
      <c r="G12" s="19"/>
      <c r="H12" s="3"/>
      <c r="K12" s="8"/>
      <c r="L12" s="10"/>
      <c r="M12" s="10"/>
      <c r="N12" s="8"/>
    </row>
    <row r="13" spans="1:14" ht="78.75">
      <c r="A13" s="13" t="s">
        <v>75</v>
      </c>
      <c r="B13" s="40" t="s">
        <v>76</v>
      </c>
      <c r="C13" s="31">
        <v>102</v>
      </c>
      <c r="D13" s="31">
        <v>0</v>
      </c>
      <c r="E13" s="18">
        <f t="shared" si="0"/>
        <v>0</v>
      </c>
      <c r="F13" s="2"/>
      <c r="G13" s="3"/>
    </row>
    <row r="14" spans="1:14" ht="63">
      <c r="A14" s="13" t="s">
        <v>23</v>
      </c>
      <c r="B14" s="40" t="s">
        <v>27</v>
      </c>
      <c r="C14" s="31">
        <v>988.6</v>
      </c>
      <c r="D14" s="31">
        <v>0</v>
      </c>
      <c r="E14" s="18">
        <f t="shared" si="0"/>
        <v>0</v>
      </c>
      <c r="F14" s="2"/>
      <c r="G14" s="3"/>
    </row>
    <row r="15" spans="1:14" ht="63">
      <c r="A15" s="13" t="s">
        <v>28</v>
      </c>
      <c r="B15" s="40" t="s">
        <v>24</v>
      </c>
      <c r="C15" s="31">
        <v>19700.3</v>
      </c>
      <c r="D15" s="31">
        <v>0</v>
      </c>
      <c r="E15" s="18">
        <f t="shared" si="0"/>
        <v>0</v>
      </c>
      <c r="F15" s="2"/>
      <c r="G15" s="3"/>
    </row>
    <row r="16" spans="1:14" ht="63">
      <c r="A16" s="13" t="s">
        <v>45</v>
      </c>
      <c r="B16" s="40" t="s">
        <v>46</v>
      </c>
      <c r="C16" s="31">
        <v>9440.2999999999993</v>
      </c>
      <c r="D16" s="31">
        <v>0</v>
      </c>
      <c r="E16" s="18">
        <f t="shared" si="0"/>
        <v>0</v>
      </c>
      <c r="F16" s="2"/>
      <c r="G16" s="3"/>
    </row>
    <row r="17" spans="1:8" ht="78.75">
      <c r="A17" s="13" t="s">
        <v>77</v>
      </c>
      <c r="B17" s="40" t="s">
        <v>78</v>
      </c>
      <c r="C17" s="31">
        <v>1358</v>
      </c>
      <c r="D17" s="31">
        <v>0</v>
      </c>
      <c r="E17" s="18">
        <f t="shared" si="0"/>
        <v>0</v>
      </c>
      <c r="F17" s="2"/>
      <c r="G17" s="3"/>
    </row>
    <row r="18" spans="1:8" ht="63">
      <c r="A18" s="13" t="s">
        <v>49</v>
      </c>
      <c r="B18" s="40" t="s">
        <v>47</v>
      </c>
      <c r="C18" s="31">
        <v>3201.3</v>
      </c>
      <c r="D18" s="31">
        <v>3201.3</v>
      </c>
      <c r="E18" s="18">
        <f t="shared" si="0"/>
        <v>100</v>
      </c>
      <c r="F18" s="2"/>
      <c r="G18" s="3"/>
    </row>
    <row r="19" spans="1:8" ht="78.75">
      <c r="A19" s="13" t="s">
        <v>79</v>
      </c>
      <c r="B19" s="40" t="s">
        <v>74</v>
      </c>
      <c r="C19" s="31">
        <v>27.5</v>
      </c>
      <c r="D19" s="31">
        <v>9.1999999999999993</v>
      </c>
      <c r="E19" s="18">
        <f t="shared" si="0"/>
        <v>33.454545454545453</v>
      </c>
      <c r="F19" s="2"/>
      <c r="G19" s="3"/>
    </row>
    <row r="20" spans="1:8" ht="78.75">
      <c r="A20" s="13" t="s">
        <v>80</v>
      </c>
      <c r="B20" s="40" t="s">
        <v>74</v>
      </c>
      <c r="C20" s="31">
        <v>132.69999999999999</v>
      </c>
      <c r="D20" s="31">
        <v>29.5</v>
      </c>
      <c r="E20" s="18">
        <f t="shared" si="0"/>
        <v>22.230595327807084</v>
      </c>
      <c r="F20" s="2"/>
      <c r="G20" s="3"/>
    </row>
    <row r="21" spans="1:8" ht="78.75">
      <c r="A21" s="13">
        <v>2410074590</v>
      </c>
      <c r="B21" s="43" t="s">
        <v>106</v>
      </c>
      <c r="C21" s="31">
        <v>3500</v>
      </c>
      <c r="D21" s="31">
        <v>0</v>
      </c>
      <c r="E21" s="18">
        <f t="shared" si="0"/>
        <v>0</v>
      </c>
      <c r="F21" s="2"/>
      <c r="G21" s="3"/>
    </row>
    <row r="22" spans="1:8" ht="78.75">
      <c r="A22" s="13" t="s">
        <v>84</v>
      </c>
      <c r="B22" s="40" t="s">
        <v>74</v>
      </c>
      <c r="C22" s="31">
        <v>337.4</v>
      </c>
      <c r="D22" s="31">
        <v>37.5</v>
      </c>
      <c r="E22" s="18">
        <f t="shared" si="0"/>
        <v>11.11440426793124</v>
      </c>
      <c r="F22" s="2"/>
      <c r="G22" s="3"/>
    </row>
    <row r="23" spans="1:8" ht="15.75">
      <c r="A23" s="49" t="s">
        <v>39</v>
      </c>
      <c r="B23" s="49"/>
      <c r="C23" s="32">
        <f>SUM(C24:C29)</f>
        <v>9260.3000000000011</v>
      </c>
      <c r="D23" s="32">
        <f>SUM(D24:D29)</f>
        <v>667</v>
      </c>
      <c r="E23" s="14">
        <f t="shared" si="0"/>
        <v>7.2027904063583241</v>
      </c>
      <c r="F23" s="27"/>
      <c r="G23" s="27"/>
      <c r="H23" s="27"/>
    </row>
    <row r="24" spans="1:8" ht="78.75">
      <c r="A24" s="13" t="s">
        <v>88</v>
      </c>
      <c r="B24" s="40" t="s">
        <v>89</v>
      </c>
      <c r="C24" s="31">
        <v>1080</v>
      </c>
      <c r="D24" s="31">
        <v>0</v>
      </c>
      <c r="E24" s="18">
        <f t="shared" si="0"/>
        <v>0</v>
      </c>
      <c r="F24" s="27"/>
      <c r="G24" s="27"/>
      <c r="H24" s="19"/>
    </row>
    <row r="25" spans="1:8" ht="63">
      <c r="A25" s="13" t="s">
        <v>90</v>
      </c>
      <c r="B25" s="40" t="s">
        <v>91</v>
      </c>
      <c r="C25" s="31">
        <v>1000</v>
      </c>
      <c r="D25" s="31">
        <v>0</v>
      </c>
      <c r="E25" s="18">
        <f t="shared" si="0"/>
        <v>0</v>
      </c>
      <c r="F25" s="2"/>
    </row>
    <row r="26" spans="1:8" ht="78.75">
      <c r="A26" s="13" t="s">
        <v>30</v>
      </c>
      <c r="B26" s="40" t="s">
        <v>92</v>
      </c>
      <c r="C26" s="31">
        <v>174.9</v>
      </c>
      <c r="D26" s="31">
        <v>28</v>
      </c>
      <c r="E26" s="18">
        <f t="shared" si="0"/>
        <v>16.009148084619781</v>
      </c>
      <c r="F26" s="2"/>
    </row>
    <row r="27" spans="1:8" ht="78.75">
      <c r="A27" s="13" t="s">
        <v>93</v>
      </c>
      <c r="B27" s="40" t="s">
        <v>74</v>
      </c>
      <c r="C27" s="31">
        <v>5094.8</v>
      </c>
      <c r="D27" s="31">
        <v>639</v>
      </c>
      <c r="E27" s="18">
        <f t="shared" si="0"/>
        <v>12.542199890084008</v>
      </c>
      <c r="F27" s="2"/>
    </row>
    <row r="28" spans="1:8" ht="63">
      <c r="A28" s="13" t="s">
        <v>94</v>
      </c>
      <c r="B28" s="40" t="s">
        <v>95</v>
      </c>
      <c r="C28" s="31">
        <v>225</v>
      </c>
      <c r="D28" s="31">
        <v>0</v>
      </c>
      <c r="E28" s="18">
        <f t="shared" si="0"/>
        <v>0</v>
      </c>
      <c r="F28" s="2"/>
    </row>
    <row r="29" spans="1:8" ht="78.75">
      <c r="A29" s="13" t="s">
        <v>96</v>
      </c>
      <c r="B29" s="40" t="s">
        <v>97</v>
      </c>
      <c r="C29" s="31">
        <v>1685.6</v>
      </c>
      <c r="D29" s="31">
        <v>0</v>
      </c>
      <c r="E29" s="18">
        <f t="shared" si="0"/>
        <v>0</v>
      </c>
      <c r="F29" s="2"/>
    </row>
    <row r="30" spans="1:8" ht="15.75">
      <c r="A30" s="49" t="s">
        <v>41</v>
      </c>
      <c r="B30" s="49"/>
      <c r="C30" s="32">
        <f>SUM(C31:C34)</f>
        <v>2067.4</v>
      </c>
      <c r="D30" s="32">
        <f>SUM(D31:D34)</f>
        <v>194.3</v>
      </c>
      <c r="E30" s="14">
        <f>D30/C30*100</f>
        <v>9.3982780303763178</v>
      </c>
      <c r="F30" s="27"/>
      <c r="G30" s="27"/>
      <c r="H30" s="27"/>
    </row>
    <row r="31" spans="1:8" ht="78.75">
      <c r="A31" s="13" t="s">
        <v>98</v>
      </c>
      <c r="B31" s="40" t="s">
        <v>92</v>
      </c>
      <c r="C31" s="31">
        <v>290.3</v>
      </c>
      <c r="D31" s="31">
        <v>32.299999999999997</v>
      </c>
      <c r="E31" s="18">
        <f t="shared" si="0"/>
        <v>11.126420943851187</v>
      </c>
      <c r="F31" s="21"/>
    </row>
    <row r="32" spans="1:8" ht="63">
      <c r="A32" s="13" t="s">
        <v>50</v>
      </c>
      <c r="B32" s="40" t="s">
        <v>44</v>
      </c>
      <c r="C32" s="31">
        <v>112.4</v>
      </c>
      <c r="D32" s="31">
        <v>0</v>
      </c>
      <c r="E32" s="18">
        <f t="shared" si="0"/>
        <v>0</v>
      </c>
      <c r="F32" s="21"/>
    </row>
    <row r="33" spans="1:8" ht="78.75">
      <c r="A33" s="13" t="s">
        <v>48</v>
      </c>
      <c r="B33" s="40" t="s">
        <v>92</v>
      </c>
      <c r="C33" s="31">
        <v>571</v>
      </c>
      <c r="D33" s="31">
        <v>66.400000000000006</v>
      </c>
      <c r="E33" s="18">
        <f t="shared" si="0"/>
        <v>11.628721541155867</v>
      </c>
      <c r="F33" s="2"/>
    </row>
    <row r="34" spans="1:8" ht="78.75">
      <c r="A34" s="13" t="s">
        <v>99</v>
      </c>
      <c r="B34" s="40" t="s">
        <v>74</v>
      </c>
      <c r="C34" s="31">
        <v>1093.7</v>
      </c>
      <c r="D34" s="31">
        <v>95.6</v>
      </c>
      <c r="E34" s="18">
        <f t="shared" si="0"/>
        <v>8.7409710158178644</v>
      </c>
      <c r="F34" s="2"/>
    </row>
    <row r="35" spans="1:8" ht="15.75">
      <c r="A35" s="49" t="s">
        <v>40</v>
      </c>
      <c r="B35" s="49"/>
      <c r="C35" s="33">
        <f>SUM(C36:C38)</f>
        <v>871.1</v>
      </c>
      <c r="D35" s="33">
        <f>SUM(D36:D38)</f>
        <v>96.399999999999991</v>
      </c>
      <c r="E35" s="14">
        <f t="shared" si="0"/>
        <v>11.066467684536791</v>
      </c>
      <c r="F35" s="26"/>
      <c r="G35" s="30"/>
      <c r="H35" s="30"/>
    </row>
    <row r="36" spans="1:8" ht="78.75">
      <c r="A36" s="13" t="s">
        <v>100</v>
      </c>
      <c r="B36" s="40" t="s">
        <v>74</v>
      </c>
      <c r="C36" s="31">
        <v>564.20000000000005</v>
      </c>
      <c r="D36" s="31">
        <v>87.6</v>
      </c>
      <c r="E36" s="18">
        <f t="shared" si="0"/>
        <v>15.526409074796168</v>
      </c>
      <c r="F36" s="26"/>
    </row>
    <row r="37" spans="1:8" ht="78.75">
      <c r="A37" s="13" t="s">
        <v>101</v>
      </c>
      <c r="B37" s="40" t="s">
        <v>74</v>
      </c>
      <c r="C37" s="31">
        <v>53</v>
      </c>
      <c r="D37" s="31">
        <v>8.8000000000000007</v>
      </c>
      <c r="E37" s="18">
        <f t="shared" ref="E37:E67" si="1">D37/C37*100</f>
        <v>16.603773584905664</v>
      </c>
      <c r="F37" s="2"/>
    </row>
    <row r="38" spans="1:8" ht="47.25">
      <c r="A38" s="13" t="s">
        <v>12</v>
      </c>
      <c r="B38" s="40" t="s">
        <v>25</v>
      </c>
      <c r="C38" s="31">
        <v>253.9</v>
      </c>
      <c r="D38" s="31">
        <v>0</v>
      </c>
      <c r="E38" s="18">
        <f t="shared" si="1"/>
        <v>0</v>
      </c>
      <c r="F38" s="2"/>
    </row>
    <row r="39" spans="1:8" ht="15.75">
      <c r="A39" s="47" t="s">
        <v>13</v>
      </c>
      <c r="B39" s="47"/>
      <c r="C39" s="32">
        <f>C41+C53</f>
        <v>364045.3</v>
      </c>
      <c r="D39" s="32">
        <f>D41+D53</f>
        <v>139905</v>
      </c>
      <c r="E39" s="41">
        <f t="shared" si="1"/>
        <v>38.430656844079571</v>
      </c>
      <c r="F39" s="6"/>
    </row>
    <row r="40" spans="1:8" ht="15.75">
      <c r="A40" s="48" t="s">
        <v>42</v>
      </c>
      <c r="B40" s="48"/>
      <c r="C40" s="34"/>
      <c r="D40" s="34"/>
      <c r="E40" s="18"/>
      <c r="F40" s="2"/>
      <c r="G40" s="3"/>
    </row>
    <row r="41" spans="1:8" ht="15.75">
      <c r="A41" s="49" t="s">
        <v>38</v>
      </c>
      <c r="B41" s="49"/>
      <c r="C41" s="32">
        <f>SUM(C42:C52)</f>
        <v>105412.3</v>
      </c>
      <c r="D41" s="32">
        <f>SUM(D42:D52)</f>
        <v>93817.299999999988</v>
      </c>
      <c r="E41" s="14">
        <f t="shared" si="1"/>
        <v>89.000334875531593</v>
      </c>
      <c r="F41" s="25"/>
      <c r="G41" s="25"/>
      <c r="H41" s="20"/>
    </row>
    <row r="42" spans="1:8" ht="110.25">
      <c r="A42" s="16" t="s">
        <v>51</v>
      </c>
      <c r="B42" s="17" t="s">
        <v>52</v>
      </c>
      <c r="C42" s="31">
        <v>5328.3</v>
      </c>
      <c r="D42" s="31">
        <v>805</v>
      </c>
      <c r="E42" s="18">
        <f t="shared" si="1"/>
        <v>15.108008182722443</v>
      </c>
      <c r="F42" s="2"/>
    </row>
    <row r="43" spans="1:8" ht="78.75">
      <c r="A43" s="16" t="s">
        <v>5</v>
      </c>
      <c r="B43" s="17" t="s">
        <v>53</v>
      </c>
      <c r="C43" s="31">
        <v>95466.5</v>
      </c>
      <c r="D43" s="31">
        <v>92466.5</v>
      </c>
      <c r="E43" s="18">
        <f t="shared" si="1"/>
        <v>96.857536413296813</v>
      </c>
    </row>
    <row r="44" spans="1:8" ht="94.5">
      <c r="A44" s="13" t="s">
        <v>6</v>
      </c>
      <c r="B44" s="40" t="s">
        <v>54</v>
      </c>
      <c r="C44" s="31">
        <v>721</v>
      </c>
      <c r="D44" s="31">
        <v>0</v>
      </c>
      <c r="E44" s="18">
        <f t="shared" si="1"/>
        <v>0</v>
      </c>
    </row>
    <row r="45" spans="1:8" ht="63">
      <c r="A45" s="13" t="s">
        <v>81</v>
      </c>
      <c r="B45" s="40" t="s">
        <v>59</v>
      </c>
      <c r="C45" s="31">
        <v>855.6</v>
      </c>
      <c r="D45" s="31">
        <v>146.80000000000001</v>
      </c>
      <c r="E45" s="18">
        <f t="shared" si="1"/>
        <v>17.1575502571295</v>
      </c>
    </row>
    <row r="46" spans="1:8" ht="82.5" customHeight="1">
      <c r="A46" s="13" t="s">
        <v>82</v>
      </c>
      <c r="B46" s="40" t="s">
        <v>83</v>
      </c>
      <c r="C46" s="31">
        <v>991.1</v>
      </c>
      <c r="D46" s="31">
        <v>145.69999999999999</v>
      </c>
      <c r="E46" s="18">
        <f t="shared" si="1"/>
        <v>14.700837453334678</v>
      </c>
    </row>
    <row r="47" spans="1:8" ht="56.25" customHeight="1">
      <c r="A47" s="13" t="s">
        <v>7</v>
      </c>
      <c r="B47" s="40" t="s">
        <v>33</v>
      </c>
      <c r="C47" s="31">
        <v>546.5</v>
      </c>
      <c r="D47" s="31">
        <v>77.900000000000006</v>
      </c>
      <c r="E47" s="18">
        <f>D47/C47*100</f>
        <v>14.254345837145472</v>
      </c>
    </row>
    <row r="48" spans="1:8" ht="56.25" customHeight="1">
      <c r="A48" s="13" t="s">
        <v>34</v>
      </c>
      <c r="B48" s="40" t="s">
        <v>55</v>
      </c>
      <c r="C48" s="31">
        <v>9</v>
      </c>
      <c r="D48" s="31">
        <v>0</v>
      </c>
      <c r="E48" s="18">
        <f>D48/C48*100</f>
        <v>0</v>
      </c>
    </row>
    <row r="49" spans="1:7" ht="78.75">
      <c r="A49" s="13" t="s">
        <v>8</v>
      </c>
      <c r="B49" s="40" t="s">
        <v>87</v>
      </c>
      <c r="C49" s="31">
        <v>32.4</v>
      </c>
      <c r="D49" s="31">
        <v>0.7</v>
      </c>
      <c r="E49" s="18">
        <f t="shared" si="1"/>
        <v>2.1604938271604937</v>
      </c>
    </row>
    <row r="50" spans="1:7" ht="94.5">
      <c r="A50" s="13" t="s">
        <v>9</v>
      </c>
      <c r="B50" s="40" t="s">
        <v>56</v>
      </c>
      <c r="C50" s="31">
        <v>862.2</v>
      </c>
      <c r="D50" s="31">
        <v>118.7</v>
      </c>
      <c r="E50" s="18">
        <f t="shared" si="1"/>
        <v>13.767107399675249</v>
      </c>
    </row>
    <row r="51" spans="1:7" ht="47.25">
      <c r="A51" s="13" t="s">
        <v>10</v>
      </c>
      <c r="B51" s="40" t="s">
        <v>57</v>
      </c>
      <c r="C51" s="31">
        <v>103.5</v>
      </c>
      <c r="D51" s="31">
        <v>8.3000000000000007</v>
      </c>
      <c r="E51" s="18">
        <f t="shared" si="1"/>
        <v>8.0193236714975864</v>
      </c>
    </row>
    <row r="52" spans="1:7" ht="63">
      <c r="A52" s="13" t="s">
        <v>35</v>
      </c>
      <c r="B52" s="40" t="s">
        <v>58</v>
      </c>
      <c r="C52" s="31">
        <v>496.2</v>
      </c>
      <c r="D52" s="31">
        <v>47.7</v>
      </c>
      <c r="E52" s="18">
        <f t="shared" si="1"/>
        <v>9.6130592503022978</v>
      </c>
    </row>
    <row r="53" spans="1:7" ht="15.75">
      <c r="A53" s="49" t="s">
        <v>39</v>
      </c>
      <c r="B53" s="49"/>
      <c r="C53" s="35">
        <f>SUM(C54:C62)</f>
        <v>258632.99999999997</v>
      </c>
      <c r="D53" s="35">
        <f>SUM(D54:D62)</f>
        <v>46087.700000000004</v>
      </c>
      <c r="E53" s="14">
        <f t="shared" si="1"/>
        <v>17.819729114227499</v>
      </c>
      <c r="G53" s="30"/>
    </row>
    <row r="54" spans="1:7" ht="100.5" customHeight="1">
      <c r="A54" s="13" t="s">
        <v>14</v>
      </c>
      <c r="B54" s="40" t="s">
        <v>60</v>
      </c>
      <c r="C54" s="31">
        <v>5758.8</v>
      </c>
      <c r="D54" s="31">
        <v>1174.8</v>
      </c>
      <c r="E54" s="18">
        <f t="shared" si="1"/>
        <v>20.400083350698061</v>
      </c>
    </row>
    <row r="55" spans="1:7" ht="71.25" customHeight="1">
      <c r="A55" s="13" t="s">
        <v>31</v>
      </c>
      <c r="B55" s="40" t="s">
        <v>32</v>
      </c>
      <c r="C55" s="31">
        <v>3432.8</v>
      </c>
      <c r="D55" s="31">
        <v>0</v>
      </c>
      <c r="E55" s="18">
        <f t="shared" si="1"/>
        <v>0</v>
      </c>
    </row>
    <row r="56" spans="1:7" ht="168" customHeight="1">
      <c r="A56" s="13" t="s">
        <v>15</v>
      </c>
      <c r="B56" s="40" t="s">
        <v>61</v>
      </c>
      <c r="C56" s="31">
        <v>33870.699999999997</v>
      </c>
      <c r="D56" s="31">
        <v>6239.6</v>
      </c>
      <c r="E56" s="18">
        <f t="shared" si="1"/>
        <v>18.421821810591457</v>
      </c>
    </row>
    <row r="57" spans="1:7" ht="157.5">
      <c r="A57" s="13" t="s">
        <v>16</v>
      </c>
      <c r="B57" s="40" t="s">
        <v>62</v>
      </c>
      <c r="C57" s="31">
        <v>29025.3</v>
      </c>
      <c r="D57" s="31">
        <v>4743</v>
      </c>
      <c r="E57" s="18">
        <f t="shared" si="1"/>
        <v>16.340916372957388</v>
      </c>
    </row>
    <row r="58" spans="1:7" ht="126">
      <c r="A58" s="13" t="s">
        <v>17</v>
      </c>
      <c r="B58" s="40" t="s">
        <v>63</v>
      </c>
      <c r="C58" s="31">
        <v>165.8</v>
      </c>
      <c r="D58" s="31">
        <v>10</v>
      </c>
      <c r="E58" s="18">
        <f t="shared" si="1"/>
        <v>6.0313630880579003</v>
      </c>
    </row>
    <row r="59" spans="1:7" ht="78.75">
      <c r="A59" s="13" t="s">
        <v>18</v>
      </c>
      <c r="B59" s="40" t="s">
        <v>64</v>
      </c>
      <c r="C59" s="31">
        <v>3212.1</v>
      </c>
      <c r="D59" s="31">
        <v>322.8</v>
      </c>
      <c r="E59" s="18">
        <f t="shared" si="1"/>
        <v>10.049500326888952</v>
      </c>
    </row>
    <row r="60" spans="1:7" ht="157.5">
      <c r="A60" s="13" t="s">
        <v>19</v>
      </c>
      <c r="B60" s="40" t="s">
        <v>65</v>
      </c>
      <c r="C60" s="31">
        <v>126904.8</v>
      </c>
      <c r="D60" s="31">
        <v>22642.6</v>
      </c>
      <c r="E60" s="18">
        <f t="shared" si="1"/>
        <v>17.842193518290873</v>
      </c>
    </row>
    <row r="61" spans="1:7" ht="143.25" customHeight="1">
      <c r="A61" s="13" t="s">
        <v>20</v>
      </c>
      <c r="B61" s="40" t="s">
        <v>66</v>
      </c>
      <c r="C61" s="31">
        <v>53667.8</v>
      </c>
      <c r="D61" s="31">
        <v>10600.5</v>
      </c>
      <c r="E61" s="18">
        <f t="shared" si="1"/>
        <v>19.752067347646076</v>
      </c>
    </row>
    <row r="62" spans="1:7" ht="78.75">
      <c r="A62" s="13" t="s">
        <v>21</v>
      </c>
      <c r="B62" s="40" t="s">
        <v>67</v>
      </c>
      <c r="C62" s="31">
        <v>2594.9</v>
      </c>
      <c r="D62" s="31">
        <v>354.4</v>
      </c>
      <c r="E62" s="18">
        <f t="shared" si="1"/>
        <v>13.657559058152529</v>
      </c>
    </row>
    <row r="63" spans="1:7" ht="15.75">
      <c r="A63" s="47" t="s">
        <v>36</v>
      </c>
      <c r="B63" s="47"/>
      <c r="C63" s="33">
        <f>C65</f>
        <v>3896.7999999999997</v>
      </c>
      <c r="D63" s="33">
        <f>D65</f>
        <v>0</v>
      </c>
      <c r="E63" s="41">
        <f t="shared" si="1"/>
        <v>0</v>
      </c>
    </row>
    <row r="64" spans="1:7" ht="15.75">
      <c r="A64" s="48" t="s">
        <v>43</v>
      </c>
      <c r="B64" s="48"/>
      <c r="C64" s="31"/>
      <c r="D64" s="31"/>
      <c r="E64" s="18"/>
    </row>
    <row r="65" spans="1:6" ht="15.75">
      <c r="A65" s="49" t="s">
        <v>38</v>
      </c>
      <c r="B65" s="49"/>
      <c r="C65" s="33">
        <f>C66+C67</f>
        <v>3896.7999999999997</v>
      </c>
      <c r="D65" s="33">
        <f>D66+D67</f>
        <v>0</v>
      </c>
      <c r="E65" s="14">
        <f t="shared" si="1"/>
        <v>0</v>
      </c>
    </row>
    <row r="66" spans="1:6" ht="110.25">
      <c r="A66" s="13" t="s">
        <v>71</v>
      </c>
      <c r="B66" s="40" t="s">
        <v>72</v>
      </c>
      <c r="C66" s="31">
        <v>3387.1</v>
      </c>
      <c r="D66" s="31">
        <v>0</v>
      </c>
      <c r="E66" s="18">
        <f t="shared" si="1"/>
        <v>0</v>
      </c>
    </row>
    <row r="67" spans="1:6" ht="94.5">
      <c r="A67" s="13" t="s">
        <v>85</v>
      </c>
      <c r="B67" s="40" t="s">
        <v>86</v>
      </c>
      <c r="C67" s="31">
        <v>509.7</v>
      </c>
      <c r="D67" s="31">
        <v>0</v>
      </c>
      <c r="E67" s="18">
        <f t="shared" si="1"/>
        <v>0</v>
      </c>
    </row>
    <row r="68" spans="1:6" ht="27" customHeight="1">
      <c r="A68" s="36" t="s">
        <v>68</v>
      </c>
      <c r="B68" s="36"/>
      <c r="C68" s="15"/>
      <c r="D68" s="22"/>
      <c r="E68" s="15"/>
    </row>
    <row r="69" spans="1:6" ht="27" customHeight="1">
      <c r="A69" s="54"/>
      <c r="B69" s="54"/>
      <c r="C69" s="22"/>
      <c r="D69" s="15"/>
      <c r="E69" s="15"/>
    </row>
    <row r="70" spans="1:6" s="39" customFormat="1" ht="30" customHeight="1">
      <c r="A70" s="53" t="s">
        <v>104</v>
      </c>
      <c r="B70" s="53"/>
      <c r="C70" s="37"/>
      <c r="D70" s="52" t="s">
        <v>105</v>
      </c>
      <c r="E70" s="52"/>
      <c r="F70" s="38"/>
    </row>
    <row r="71" spans="1:6" ht="16.5" customHeight="1">
      <c r="A71" s="5"/>
      <c r="B71" s="5"/>
      <c r="C71" s="22"/>
      <c r="D71" s="5"/>
      <c r="E71" s="5"/>
    </row>
    <row r="72" spans="1:6" ht="15.75">
      <c r="A72" s="51" t="s">
        <v>69</v>
      </c>
      <c r="B72" s="51"/>
      <c r="C72" s="22"/>
      <c r="D72" s="22"/>
    </row>
    <row r="73" spans="1:6" ht="11.25" customHeight="1">
      <c r="A73" s="7" t="s">
        <v>29</v>
      </c>
      <c r="B73" s="7"/>
      <c r="C73" s="22"/>
    </row>
    <row r="75" spans="1:6">
      <c r="D75" s="23"/>
    </row>
  </sheetData>
  <mergeCells count="19">
    <mergeCell ref="A72:B72"/>
    <mergeCell ref="A41:B41"/>
    <mergeCell ref="D70:E70"/>
    <mergeCell ref="A53:B53"/>
    <mergeCell ref="A63:B63"/>
    <mergeCell ref="A64:B64"/>
    <mergeCell ref="A65:B65"/>
    <mergeCell ref="A70:B70"/>
    <mergeCell ref="A23:B23"/>
    <mergeCell ref="A7:B7"/>
    <mergeCell ref="A30:B30"/>
    <mergeCell ref="A39:B39"/>
    <mergeCell ref="A40:B40"/>
    <mergeCell ref="A35:B35"/>
    <mergeCell ref="B1:E1"/>
    <mergeCell ref="A3:E4"/>
    <mergeCell ref="A8:B8"/>
    <mergeCell ref="A9:B9"/>
    <mergeCell ref="A11:B11"/>
  </mergeCells>
  <pageMargins left="0.70866141732283472" right="0.70866141732283472" top="0.74803149606299213" bottom="0.74803149606299213" header="0.31496062992125984" footer="0.31496062992125984"/>
  <pageSetup paperSize="9" scale="52" fitToHeight="6"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2020-05-12T09:05:01Z</dcterms:modified>
</cp:coreProperties>
</file>